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診断入力シート" sheetId="1" state="visible" r:id="rId1"/>
    <sheet xmlns:r="http://schemas.openxmlformats.org/officeDocument/2006/relationships" name="📊 採点サマリー" sheetId="2" state="visible" r:id="rId2"/>
    <sheet xmlns:r="http://schemas.openxmlformats.org/officeDocument/2006/relationships" name="📖 採点基準・使い方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34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E8C97A"/>
      <sz val="9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1A4A2E"/>
      <sz val="10"/>
    </font>
    <font>
      <name val="Arial"/>
      <color rgb="001A4A2E"/>
      <sz val="9"/>
    </font>
    <font>
      <name val="Arial"/>
      <color rgb="002E5FA3"/>
      <sz val="9"/>
    </font>
    <font>
      <name val="Arial"/>
      <color rgb="007A6A00"/>
      <sz val="9"/>
    </font>
    <font>
      <name val="Arial"/>
      <color rgb="00C0392B"/>
      <sz val="9"/>
    </font>
    <font>
      <name val="Arial"/>
      <b val="1"/>
      <color rgb="001A4A2E"/>
      <sz val="14"/>
    </font>
    <font>
      <name val="Arial"/>
      <b val="1"/>
      <color rgb="001A4A2E"/>
      <sz val="13"/>
    </font>
    <font>
      <name val="Arial"/>
      <color rgb="004A4A4A"/>
      <sz val="10"/>
    </font>
    <font>
      <name val="Arial"/>
      <b val="1"/>
      <sz val="10"/>
    </font>
    <font>
      <name val="Arial"/>
      <color rgb="004A4A4A"/>
      <sz val="9"/>
    </font>
    <font>
      <name val="Arial"/>
      <b val="1"/>
      <color rgb="00FFFFFF"/>
      <sz val="12"/>
    </font>
    <font>
      <name val="Arial"/>
      <b val="1"/>
      <color rgb="00FFFFFF"/>
      <sz val="13"/>
    </font>
    <font>
      <name val="Arial"/>
      <b val="1"/>
      <color rgb="00E8C97A"/>
      <sz val="16"/>
    </font>
    <font>
      <name val="Arial"/>
      <b val="1"/>
      <color rgb="00AAAAAA"/>
      <sz val="14"/>
    </font>
    <font>
      <name val="Arial"/>
      <b val="1"/>
      <color rgb="00E8C97A"/>
      <sz val="14"/>
    </font>
    <font>
      <name val="Arial"/>
      <b val="1"/>
      <color rgb="00E8C97A"/>
      <sz val="11"/>
    </font>
    <font>
      <name val="Arial"/>
      <b val="1"/>
      <color rgb="001A4A2E"/>
      <sz val="11"/>
    </font>
    <font>
      <name val="Arial"/>
      <b val="1"/>
      <color rgb="001A4A2E"/>
      <sz val="18"/>
    </font>
    <font>
      <name val="Arial"/>
      <color rgb="004A4A4A"/>
      <sz val="11"/>
    </font>
    <font>
      <name val="Arial"/>
      <i val="1"/>
      <color rgb="004A4A4A"/>
      <sz val="9"/>
    </font>
    <font>
      <name val="Arial"/>
      <i val="1"/>
      <color rgb="00FFFFFF"/>
      <sz val="9"/>
    </font>
    <font>
      <name val="Arial"/>
      <b val="1"/>
      <color rgb="00FFFFFF"/>
      <sz val="16"/>
    </font>
    <font>
      <name val="Arial"/>
      <color rgb="00E8C97A"/>
      <sz val="10"/>
    </font>
    <font>
      <name val="Arial"/>
      <b val="1"/>
      <color rgb="001A4A2E"/>
      <sz val="28"/>
    </font>
    <font>
      <name val="Arial"/>
      <b val="1"/>
      <color rgb="004A4A4A"/>
      <sz val="14"/>
    </font>
    <font>
      <name val="Arial"/>
      <b val="1"/>
      <color rgb="001A4A2E"/>
      <sz val="12"/>
    </font>
    <font>
      <name val="Arial"/>
      <b val="1"/>
      <sz val="11"/>
    </font>
    <font>
      <name val="Arial"/>
      <b val="1"/>
      <color rgb="00FFFFFF"/>
      <sz val="15"/>
    </font>
  </fonts>
  <fills count="21">
    <fill>
      <patternFill/>
    </fill>
    <fill>
      <patternFill patternType="gray125"/>
    </fill>
    <fill>
      <patternFill patternType="solid">
        <fgColor rgb="001A4A2E"/>
      </patternFill>
    </fill>
    <fill>
      <patternFill patternType="solid">
        <fgColor rgb="002D7A4F"/>
      </patternFill>
    </fill>
    <fill>
      <patternFill patternType="solid">
        <fgColor rgb="00FAF7F0"/>
      </patternFill>
    </fill>
    <fill>
      <patternFill patternType="solid">
        <fgColor rgb="00FFFFFF"/>
      </patternFill>
    </fill>
    <fill>
      <patternFill patternType="solid">
        <fgColor rgb="00E8F5ED"/>
      </patternFill>
    </fill>
    <fill>
      <patternFill patternType="solid">
        <fgColor rgb="00EAF3FF"/>
      </patternFill>
    </fill>
    <fill>
      <patternFill patternType="solid">
        <fgColor rgb="00FFFBEA"/>
      </patternFill>
    </fill>
    <fill>
      <patternFill patternType="solid">
        <fgColor rgb="00FFF0EE"/>
      </patternFill>
    </fill>
    <fill>
      <patternFill patternType="solid">
        <fgColor rgb="00FFFFF0"/>
      </patternFill>
    </fill>
    <fill>
      <patternFill patternType="solid">
        <fgColor rgb="00F0EBE0"/>
      </patternFill>
    </fill>
    <fill>
      <patternFill patternType="solid">
        <fgColor rgb="002D5A3E"/>
      </patternFill>
    </fill>
    <fill>
      <patternFill patternType="solid">
        <fgColor rgb="003D6B4F"/>
      </patternFill>
    </fill>
    <fill>
      <patternFill patternType="solid">
        <fgColor rgb="001E5C3A"/>
      </patternFill>
    </fill>
    <fill>
      <patternFill patternType="solid">
        <fgColor rgb="00255C3F"/>
      </patternFill>
    </fill>
    <fill>
      <patternFill patternType="solid">
        <fgColor rgb="00E8C97A"/>
      </patternFill>
    </fill>
    <fill>
      <patternFill patternType="solid">
        <fgColor rgb="00C9A84C"/>
      </patternFill>
    </fill>
    <fill>
      <patternFill patternType="solid">
        <fgColor rgb="00FFFBF0"/>
      </patternFill>
    </fill>
    <fill>
      <patternFill patternType="solid">
        <fgColor rgb="004CAF78"/>
      </patternFill>
    </fill>
    <fill>
      <patternFill patternType="solid">
        <fgColor rgb="00C0392B"/>
      </patternFill>
    </fill>
  </fills>
  <borders count="4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  <border>
      <left style="medium">
        <color rgb="004CAF78"/>
      </left>
      <right style="medium">
        <color rgb="004CAF78"/>
      </right>
      <top style="medium">
        <color rgb="004CAF78"/>
      </top>
      <bottom style="medium">
        <color rgb="004CAF78"/>
      </bottom>
    </border>
    <border>
      <left style="medium">
        <color rgb="00C9A84C"/>
      </left>
      <right style="medium">
        <color rgb="00C9A84C"/>
      </right>
      <top style="medium">
        <color rgb="00C9A84C"/>
      </top>
      <bottom style="medium">
        <color rgb="00C9A84C"/>
      </bottom>
    </border>
  </borders>
  <cellStyleXfs count="1">
    <xf numFmtId="0" fontId="0" fillId="0" borderId="0"/>
  </cellStyleXfs>
  <cellXfs count="9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3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4" fillId="2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  <xf numFmtId="0" fontId="9" fillId="8" borderId="1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left" vertical="center" wrapText="1"/>
    </xf>
    <xf numFmtId="0" fontId="11" fillId="10" borderId="3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9" fontId="14" fillId="11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/>
    </xf>
    <xf numFmtId="0" fontId="16" fillId="2" borderId="1" applyAlignment="1" pivotButton="0" quotePrefix="0" xfId="0">
      <alignment horizontal="center" vertical="center"/>
    </xf>
    <xf numFmtId="9" fontId="16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3" fillId="12" borderId="2" applyAlignment="1" pivotButton="0" quotePrefix="0" xfId="0">
      <alignment horizontal="left" vertical="center"/>
    </xf>
    <xf numFmtId="0" fontId="4" fillId="12" borderId="1" applyAlignment="1" pivotButton="0" quotePrefix="0" xfId="0">
      <alignment horizontal="left" vertical="center"/>
    </xf>
    <xf numFmtId="0" fontId="4" fillId="12" borderId="1" applyAlignment="1" pivotButton="0" quotePrefix="0" xfId="0">
      <alignment horizontal="center" vertical="center"/>
    </xf>
    <xf numFmtId="0" fontId="16" fillId="12" borderId="1" applyAlignment="1" pivotButton="0" quotePrefix="0" xfId="0">
      <alignment horizontal="center" vertical="center"/>
    </xf>
    <xf numFmtId="9" fontId="16" fillId="12" borderId="1" applyAlignment="1" pivotButton="0" quotePrefix="0" xfId="0">
      <alignment horizontal="center" vertical="center"/>
    </xf>
    <xf numFmtId="0" fontId="0" fillId="12" borderId="1" pivotButton="0" quotePrefix="0" xfId="0"/>
    <xf numFmtId="0" fontId="3" fillId="13" borderId="2" applyAlignment="1" pivotButton="0" quotePrefix="0" xfId="0">
      <alignment horizontal="left" vertical="center"/>
    </xf>
    <xf numFmtId="0" fontId="4" fillId="13" borderId="1" applyAlignment="1" pivotButton="0" quotePrefix="0" xfId="0">
      <alignment horizontal="left" vertical="center"/>
    </xf>
    <xf numFmtId="0" fontId="4" fillId="13" borderId="1" applyAlignment="1" pivotButton="0" quotePrefix="0" xfId="0">
      <alignment horizontal="center" vertical="center"/>
    </xf>
    <xf numFmtId="0" fontId="16" fillId="13" borderId="1" applyAlignment="1" pivotButton="0" quotePrefix="0" xfId="0">
      <alignment horizontal="center" vertical="center"/>
    </xf>
    <xf numFmtId="9" fontId="16" fillId="13" borderId="1" applyAlignment="1" pivotButton="0" quotePrefix="0" xfId="0">
      <alignment horizontal="center" vertical="center"/>
    </xf>
    <xf numFmtId="0" fontId="0" fillId="13" borderId="1" pivotButton="0" quotePrefix="0" xfId="0"/>
    <xf numFmtId="0" fontId="3" fillId="14" borderId="2" applyAlignment="1" pivotButton="0" quotePrefix="0" xfId="0">
      <alignment horizontal="left" vertical="center"/>
    </xf>
    <xf numFmtId="0" fontId="4" fillId="14" borderId="1" applyAlignment="1" pivotButton="0" quotePrefix="0" xfId="0">
      <alignment horizontal="left" vertical="center"/>
    </xf>
    <xf numFmtId="0" fontId="4" fillId="14" borderId="1" applyAlignment="1" pivotButton="0" quotePrefix="0" xfId="0">
      <alignment horizontal="center" vertical="center"/>
    </xf>
    <xf numFmtId="0" fontId="16" fillId="14" borderId="1" applyAlignment="1" pivotButton="0" quotePrefix="0" xfId="0">
      <alignment horizontal="center" vertical="center"/>
    </xf>
    <xf numFmtId="9" fontId="16" fillId="14" borderId="1" applyAlignment="1" pivotButton="0" quotePrefix="0" xfId="0">
      <alignment horizontal="center" vertical="center"/>
    </xf>
    <xf numFmtId="0" fontId="0" fillId="14" borderId="1" pivotButton="0" quotePrefix="0" xfId="0"/>
    <xf numFmtId="0" fontId="3" fillId="15" borderId="2" applyAlignment="1" pivotButton="0" quotePrefix="0" xfId="0">
      <alignment horizontal="left" vertical="center"/>
    </xf>
    <xf numFmtId="0" fontId="4" fillId="15" borderId="1" applyAlignment="1" pivotButton="0" quotePrefix="0" xfId="0">
      <alignment horizontal="left" vertical="center"/>
    </xf>
    <xf numFmtId="0" fontId="4" fillId="15" borderId="1" applyAlignment="1" pivotButton="0" quotePrefix="0" xfId="0">
      <alignment horizontal="center" vertical="center"/>
    </xf>
    <xf numFmtId="0" fontId="16" fillId="15" borderId="1" applyAlignment="1" pivotButton="0" quotePrefix="0" xfId="0">
      <alignment horizontal="center" vertical="center"/>
    </xf>
    <xf numFmtId="9" fontId="16" fillId="15" borderId="1" applyAlignment="1" pivotButton="0" quotePrefix="0" xfId="0">
      <alignment horizontal="center" vertical="center"/>
    </xf>
    <xf numFmtId="0" fontId="0" fillId="15" borderId="1" pivotButton="0" quotePrefix="0" xfId="0"/>
    <xf numFmtId="0" fontId="17" fillId="2" borderId="3" applyAlignment="1" pivotButton="0" quotePrefix="0" xfId="0">
      <alignment horizontal="left" vertical="center"/>
    </xf>
    <xf numFmtId="0" fontId="17" fillId="2" borderId="3" applyAlignment="1" pivotButton="0" quotePrefix="0" xfId="0">
      <alignment horizontal="center" vertical="center"/>
    </xf>
    <xf numFmtId="0" fontId="18" fillId="2" borderId="3" applyAlignment="1" pivotButton="0" quotePrefix="0" xfId="0">
      <alignment horizontal="center" vertical="center"/>
    </xf>
    <xf numFmtId="0" fontId="19" fillId="2" borderId="3" applyAlignment="1" pivotButton="0" quotePrefix="0" xfId="0">
      <alignment horizontal="center" vertical="center"/>
    </xf>
    <xf numFmtId="164" fontId="20" fillId="2" borderId="3" applyAlignment="1" pivotButton="0" quotePrefix="0" xfId="0">
      <alignment horizontal="center" vertical="center"/>
    </xf>
    <xf numFmtId="0" fontId="21" fillId="2" borderId="3" applyAlignment="1" pivotButton="0" quotePrefix="0" xfId="0">
      <alignment horizontal="center" vertical="center"/>
    </xf>
    <xf numFmtId="0" fontId="22" fillId="16" borderId="3" applyAlignment="1" pivotButton="0" quotePrefix="0" xfId="0">
      <alignment horizontal="left" vertical="center"/>
    </xf>
    <xf numFmtId="0" fontId="22" fillId="16" borderId="3" applyAlignment="1" pivotButton="0" quotePrefix="0" xfId="0">
      <alignment horizontal="center" vertical="center"/>
    </xf>
    <xf numFmtId="0" fontId="23" fillId="16" borderId="3" applyAlignment="1" pivotButton="0" quotePrefix="0" xfId="0">
      <alignment horizontal="center" vertical="center"/>
    </xf>
    <xf numFmtId="0" fontId="24" fillId="16" borderId="3" applyAlignment="1" pivotButton="0" quotePrefix="0" xfId="0">
      <alignment horizontal="center" vertical="center"/>
    </xf>
    <xf numFmtId="0" fontId="0" fillId="16" borderId="3" pivotButton="0" quotePrefix="0" xfId="0"/>
    <xf numFmtId="0" fontId="25" fillId="16" borderId="3" applyAlignment="1" pivotButton="0" quotePrefix="0" xfId="0">
      <alignment horizontal="left" vertical="center" wrapText="1"/>
    </xf>
    <xf numFmtId="0" fontId="26" fillId="3" borderId="0" applyAlignment="1" pivotButton="0" quotePrefix="0" xfId="0">
      <alignment horizontal="center" vertical="center"/>
    </xf>
    <xf numFmtId="0" fontId="27" fillId="2" borderId="0" applyAlignment="1" pivotButton="0" quotePrefix="0" xfId="0">
      <alignment horizontal="center" vertical="center"/>
    </xf>
    <xf numFmtId="0" fontId="28" fillId="3" borderId="0" applyAlignment="1" pivotButton="0" quotePrefix="0" xfId="0">
      <alignment horizontal="center" vertical="center"/>
    </xf>
    <xf numFmtId="0" fontId="17" fillId="2" borderId="3" applyAlignment="1" pivotButton="0" quotePrefix="0" xfId="0">
      <alignment horizontal="center" vertical="center" wrapText="1"/>
    </xf>
    <xf numFmtId="0" fontId="29" fillId="16" borderId="3" applyAlignment="1" pivotButton="0" quotePrefix="0" xfId="0">
      <alignment horizontal="center" vertical="center"/>
    </xf>
    <xf numFmtId="0" fontId="30" fillId="4" borderId="1" applyAlignment="1" pivotButton="0" quotePrefix="0" xfId="0">
      <alignment horizontal="center" vertical="center"/>
    </xf>
    <xf numFmtId="0" fontId="12" fillId="11" borderId="2" applyAlignment="1" pivotButton="0" quotePrefix="0" xfId="0">
      <alignment horizontal="center" vertical="center" wrapText="1"/>
    </xf>
    <xf numFmtId="0" fontId="31" fillId="11" borderId="1" applyAlignment="1" pivotButton="0" quotePrefix="0" xfId="0">
      <alignment horizontal="center" vertical="center"/>
    </xf>
    <xf numFmtId="9" fontId="32" fillId="11" borderId="1" applyAlignment="1" pivotButton="0" quotePrefix="0" xfId="0">
      <alignment horizontal="center" vertical="center"/>
    </xf>
    <xf numFmtId="0" fontId="14" fillId="4" borderId="1" applyAlignment="1" pivotButton="0" quotePrefix="0" xfId="0">
      <alignment horizontal="center" vertical="center"/>
    </xf>
    <xf numFmtId="0" fontId="25" fillId="4" borderId="1" applyAlignment="1" pivotButton="0" quotePrefix="0" xfId="0">
      <alignment horizontal="left" vertical="center" wrapText="1"/>
    </xf>
    <xf numFmtId="0" fontId="3" fillId="17" borderId="0" applyAlignment="1" pivotButton="0" quotePrefix="0" xfId="0">
      <alignment horizontal="center" vertical="center"/>
    </xf>
    <xf numFmtId="0" fontId="6" fillId="18" borderId="1" applyAlignment="1" pivotButton="0" quotePrefix="0" xfId="0">
      <alignment horizontal="left" vertical="center"/>
    </xf>
    <xf numFmtId="0" fontId="13" fillId="18" borderId="1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center" vertical="center"/>
    </xf>
    <xf numFmtId="0" fontId="33" fillId="2" borderId="0" applyAlignment="1" pivotButton="0" quotePrefix="0" xfId="0">
      <alignment horizontal="center" vertical="center"/>
    </xf>
    <xf numFmtId="0" fontId="16" fillId="3" borderId="0" applyAlignment="1" pivotButton="0" quotePrefix="0" xfId="0">
      <alignment horizontal="left" vertical="center"/>
    </xf>
    <xf numFmtId="0" fontId="13" fillId="4" borderId="1" applyAlignment="1" pivotButton="0" quotePrefix="0" xfId="0">
      <alignment horizontal="left" vertical="center" wrapText="1"/>
    </xf>
    <xf numFmtId="0" fontId="13" fillId="6" borderId="1" applyAlignment="1" pivotButton="0" quotePrefix="0" xfId="0">
      <alignment horizontal="center" vertical="center"/>
    </xf>
    <xf numFmtId="0" fontId="13" fillId="6" borderId="1" applyAlignment="1" pivotButton="0" quotePrefix="0" xfId="0">
      <alignment horizontal="left" vertical="center" wrapText="1"/>
    </xf>
    <xf numFmtId="0" fontId="13" fillId="7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left" vertical="center" wrapText="1"/>
    </xf>
    <xf numFmtId="0" fontId="13" fillId="8" borderId="1" applyAlignment="1" pivotButton="0" quotePrefix="0" xfId="0">
      <alignment horizontal="center" vertical="center"/>
    </xf>
    <xf numFmtId="0" fontId="13" fillId="8" borderId="1" applyAlignment="1" pivotButton="0" quotePrefix="0" xfId="0">
      <alignment horizontal="left" vertical="center" wrapText="1"/>
    </xf>
    <xf numFmtId="0" fontId="13" fillId="9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left" vertical="center" wrapText="1"/>
    </xf>
    <xf numFmtId="0" fontId="4" fillId="19" borderId="1" applyAlignment="1" pivotButton="0" quotePrefix="0" xfId="0">
      <alignment horizontal="center" vertical="center"/>
    </xf>
    <xf numFmtId="0" fontId="4" fillId="17" borderId="1" applyAlignment="1" pivotButton="0" quotePrefix="0" xfId="0">
      <alignment horizontal="center" vertical="center"/>
    </xf>
    <xf numFmtId="0" fontId="4" fillId="2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4A2E"/>
    <outlinePr summaryBelow="1" summaryRight="1"/>
    <pageSetUpPr/>
  </sheetPr>
  <dimension ref="A1:L4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5" customWidth="1" min="1" max="1"/>
    <col width="6" customWidth="1" min="2" max="2"/>
    <col width="38" customWidth="1" min="3" max="3"/>
    <col width="26" customWidth="1" min="4" max="4"/>
    <col width="26" customWidth="1" min="5" max="5"/>
    <col width="26" customWidth="1" min="6" max="6"/>
    <col width="26" customWidth="1" min="7" max="7"/>
    <col width="10" customWidth="1" min="8" max="8"/>
    <col width="8" customWidth="1" min="9" max="9"/>
    <col width="8" customWidth="1" min="10" max="10"/>
    <col width="10" customWidth="1" min="11" max="11"/>
    <col width="18" customWidth="1" min="12" max="12"/>
  </cols>
  <sheetData>
    <row r="1" ht="40" customHeight="1">
      <c r="A1" s="1" t="inlineStr">
        <is>
          <t>健康経営優良法人　認定取得　無料診断シート</t>
        </is>
      </c>
    </row>
    <row r="2" ht="18" customHeight="1">
      <c r="A2" s="2" t="inlineStr">
        <is>
          <t>食と健康サポート研究所（株式会社アダチファクトリー）　｜　TEL: 03-6808-1345　｜　https://www.shoku-ken.jp/</t>
        </is>
      </c>
    </row>
    <row r="3" ht="8" customHeight="1">
      <c r="A3" s="3" t="inlineStr"/>
    </row>
    <row r="4" ht="22" customHeight="1">
      <c r="A4" s="4" t="inlineStr">
        <is>
          <t>【 企業情報 】</t>
        </is>
      </c>
    </row>
    <row r="5" ht="22" customHeight="1">
      <c r="B5" s="5" t="inlineStr">
        <is>
          <t>会社名</t>
        </is>
      </c>
      <c r="C5" s="6" t="n"/>
      <c r="E5" s="5" t="inlineStr">
        <is>
          <t>業種</t>
        </is>
      </c>
      <c r="F5" s="6" t="n"/>
      <c r="H5" s="5" t="inlineStr">
        <is>
          <t>従業員数</t>
        </is>
      </c>
      <c r="I5" s="6" t="n"/>
      <c r="K5" s="5" t="inlineStr">
        <is>
          <t>診断日</t>
        </is>
      </c>
      <c r="L5" s="6" t="n"/>
    </row>
    <row r="6" ht="6" customHeight="1">
      <c r="A6" s="3" t="n"/>
    </row>
    <row r="7" ht="34" customHeight="1">
      <c r="A7" s="7" t="inlineStr">
        <is>
          <t>No.</t>
        </is>
      </c>
      <c r="B7" s="7" t="inlineStr">
        <is>
          <t>Q#</t>
        </is>
      </c>
      <c r="C7" s="7" t="inlineStr">
        <is>
          <t>質問内容</t>
        </is>
      </c>
      <c r="D7" s="7" t="inlineStr">
        <is>
          <t>選択肢 A
【3点】</t>
        </is>
      </c>
      <c r="E7" s="7" t="inlineStr">
        <is>
          <t>選択肢 B
【2点】</t>
        </is>
      </c>
      <c r="F7" s="7" t="inlineStr">
        <is>
          <t>選択肢 C
【1点】</t>
        </is>
      </c>
      <c r="G7" s="7" t="inlineStr">
        <is>
          <t>選択肢 D
【0点】</t>
        </is>
      </c>
      <c r="H7" s="7" t="inlineStr">
        <is>
          <t>回答
(A/B/C/D)</t>
        </is>
      </c>
      <c r="I7" s="7" t="inlineStr">
        <is>
          <t>得点</t>
        </is>
      </c>
      <c r="J7" s="7" t="inlineStr">
        <is>
          <t>満点</t>
        </is>
      </c>
      <c r="K7" s="7" t="inlineStr">
        <is>
          <t>達成率</t>
        </is>
      </c>
      <c r="L7" s="7" t="inlineStr">
        <is>
          <t>評価 / アドバイス</t>
        </is>
      </c>
    </row>
    <row r="8" ht="22" customHeight="1">
      <c r="A8" s="8" t="inlineStr">
        <is>
          <t xml:space="preserve">  ① 経営・推進体制</t>
        </is>
      </c>
    </row>
    <row r="9" ht="38" customHeight="1">
      <c r="A9" s="9" t="n">
        <v>1</v>
      </c>
      <c r="B9" s="10" t="inlineStr">
        <is>
          <t>Q1</t>
        </is>
      </c>
      <c r="C9" s="11" t="inlineStr">
        <is>
          <t>経営トップ（社長・役員）が健康経営の推進を宣言・支持していますか？</t>
        </is>
      </c>
      <c r="D9" s="12" t="inlineStr">
        <is>
          <t>経営者が積極的に発信・推進している</t>
        </is>
      </c>
      <c r="E9" s="13" t="inlineStr">
        <is>
          <t>理解・支持はしているが発信は少ない</t>
        </is>
      </c>
      <c r="F9" s="14" t="inlineStr">
        <is>
          <t>担当者任せになっている</t>
        </is>
      </c>
      <c r="G9" s="15" t="inlineStr">
        <is>
          <t>経営層への浸透はまだこれから</t>
        </is>
      </c>
      <c r="H9" s="16" t="inlineStr"/>
      <c r="I9" s="17">
        <f>IF(H9="","",IF(H9="A",3,IF(H9="B",2,IF(H9="C",1,IF(H9="D",0,"")))))</f>
        <v/>
      </c>
      <c r="J9" s="18" t="n">
        <v>3</v>
      </c>
      <c r="K9" s="19">
        <f>IF(I9="","",I9/J9)</f>
        <v/>
      </c>
      <c r="L9" s="20">
        <f>IF(H9="","未回答",IF(H9="A","✅ 最高評価。この水準を維持してください",IF(H9="B","◎ 良好。更なる取組強化を推奨します",IF(H9="C","⚠️ 要改善。具体的施策の検討が必要です","❌ 未着手。優先的に取り組んでください"))))</f>
        <v/>
      </c>
    </row>
    <row r="10" ht="38" customHeight="1">
      <c r="A10" s="9" t="n">
        <v>2</v>
      </c>
      <c r="B10" s="21" t="inlineStr">
        <is>
          <t>Q2</t>
        </is>
      </c>
      <c r="C10" s="22" t="inlineStr">
        <is>
          <t>健康経営の担当者（推進責任者）は設置されていますか？</t>
        </is>
      </c>
      <c r="D10" s="12" t="inlineStr">
        <is>
          <t>専任担当者がいる</t>
        </is>
      </c>
      <c r="E10" s="13" t="inlineStr">
        <is>
          <t>兼務担当者がいる</t>
        </is>
      </c>
      <c r="F10" s="14" t="inlineStr">
        <is>
          <t>担当を検討中</t>
        </is>
      </c>
      <c r="G10" s="15" t="inlineStr">
        <is>
          <t>設置されていない</t>
        </is>
      </c>
      <c r="H10" s="16" t="inlineStr"/>
      <c r="I10" s="17">
        <f>IF(H10="","",IF(H10="A",3,IF(H10="B",2,IF(H10="C",1,IF(H10="D",0,"")))))</f>
        <v/>
      </c>
      <c r="J10" s="18" t="n">
        <v>3</v>
      </c>
      <c r="K10" s="19">
        <f>IF(I10="","",I10/J10)</f>
        <v/>
      </c>
      <c r="L10" s="23">
        <f>IF(H10="","未回答",IF(H10="A","✅ 最高評価。この水準を維持してください",IF(H10="B","◎ 良好。更なる取組強化を推奨します",IF(H10="C","⚠️ 要改善。具体的施策の検討が必要です","❌ 未着手。優先的に取り組んでください"))))</f>
        <v/>
      </c>
    </row>
    <row r="11" ht="38" customHeight="1">
      <c r="A11" s="9" t="n">
        <v>3</v>
      </c>
      <c r="B11" s="10" t="inlineStr">
        <is>
          <t>Q3</t>
        </is>
      </c>
      <c r="C11" s="11" t="inlineStr">
        <is>
          <t>健康経営に関する年間計画・目標を設定していますか？</t>
        </is>
      </c>
      <c r="D11" s="12" t="inlineStr">
        <is>
          <t>数値目標を含む計画がある</t>
        </is>
      </c>
      <c r="E11" s="13" t="inlineStr">
        <is>
          <t>大まかな方針はある</t>
        </is>
      </c>
      <c r="F11" s="14" t="inlineStr">
        <is>
          <t>検討中</t>
        </is>
      </c>
      <c r="G11" s="15" t="inlineStr">
        <is>
          <t>特にない</t>
        </is>
      </c>
      <c r="H11" s="16" t="inlineStr"/>
      <c r="I11" s="17">
        <f>IF(H11="","",IF(H11="A",3,IF(H11="B",2,IF(H11="C",1,IF(H11="D",0,"")))))</f>
        <v/>
      </c>
      <c r="J11" s="18" t="n">
        <v>3</v>
      </c>
      <c r="K11" s="19">
        <f>IF(I11="","",I11/J11)</f>
        <v/>
      </c>
      <c r="L11" s="20">
        <f>IF(H11="","未回答",IF(H11="A","✅ 最高評価。この水準を維持してください",IF(H11="B","◎ 良好。更なる取組強化を推奨します",IF(H11="C","⚠️ 要改善。具体的施策の検討が必要です","❌ 未着手。優先的に取り組んでください"))))</f>
        <v/>
      </c>
    </row>
    <row r="12" ht="22" customHeight="1">
      <c r="A12" s="24" t="inlineStr">
        <is>
          <t xml:space="preserve">  ① 経営・推進体制　小計</t>
        </is>
      </c>
      <c r="H12" s="5" t="inlineStr">
        <is>
          <t>小計</t>
        </is>
      </c>
      <c r="I12" s="25">
        <f>IFERROR(SUM(I9,I10,I11),"")</f>
        <v/>
      </c>
      <c r="J12" s="25">
        <f>SUM(J9,J10,J11)</f>
        <v/>
      </c>
      <c r="K12" s="26">
        <f>IFERROR(I12/J12,"")</f>
        <v/>
      </c>
      <c r="L12" s="27" t="inlineStr"/>
    </row>
    <row r="14" ht="22" customHeight="1">
      <c r="A14" s="28" t="inlineStr">
        <is>
          <t xml:space="preserve">  ② 健康診断・データ活用</t>
        </is>
      </c>
    </row>
    <row r="15" ht="38" customHeight="1">
      <c r="A15" s="9" t="n">
        <v>4</v>
      </c>
      <c r="B15" s="10" t="inlineStr">
        <is>
          <t>Q4</t>
        </is>
      </c>
      <c r="C15" s="11" t="inlineStr">
        <is>
          <t>定期健康診断の受診率はどのくらいですか？
※認定要件：大規模100%、中小規模90%以上</t>
        </is>
      </c>
      <c r="D15" s="12" t="inlineStr">
        <is>
          <t>100%（全員受診）</t>
        </is>
      </c>
      <c r="E15" s="13" t="inlineStr">
        <is>
          <t>90%以上</t>
        </is>
      </c>
      <c r="F15" s="14" t="inlineStr">
        <is>
          <t>70〜89%</t>
        </is>
      </c>
      <c r="G15" s="15" t="inlineStr">
        <is>
          <t>70%未満または把握していない</t>
        </is>
      </c>
      <c r="H15" s="16" t="inlineStr"/>
      <c r="I15" s="17">
        <f>IF(H15="","",IF(H15="A",3,IF(H15="B",2,IF(H15="C",1,IF(H15="D",0,"")))))</f>
        <v/>
      </c>
      <c r="J15" s="18" t="n">
        <v>3</v>
      </c>
      <c r="K15" s="19">
        <f>IF(I15="","",I15/J15)</f>
        <v/>
      </c>
      <c r="L15" s="20">
        <f>IF(H15="","未回答",IF(H15="A","✅ 受診率100%達成。認定要件クリアです",IF(H15="B","✅ 90%以上。中小規模は要件クリア",IF(H15="C","⚠️ 70〜89%。受診率向上が必須です","❌ 要件未達。受診勧奨の徹底が急務"))))</f>
        <v/>
      </c>
    </row>
    <row r="16" ht="38" customHeight="1">
      <c r="A16" s="9" t="n">
        <v>5</v>
      </c>
      <c r="B16" s="21" t="inlineStr">
        <is>
          <t>Q5</t>
        </is>
      </c>
      <c r="C16" s="22" t="inlineStr">
        <is>
          <t>健診結果に基づく保健指導・精密検査の受診勧奨をしていますか？</t>
        </is>
      </c>
      <c r="D16" s="12" t="inlineStr">
        <is>
          <t>個別に案内し受診状況も把握している</t>
        </is>
      </c>
      <c r="E16" s="13" t="inlineStr">
        <is>
          <t>案内はしているが受診状況は未把握</t>
        </is>
      </c>
      <c r="F16" s="14" t="inlineStr">
        <is>
          <t>個人任せで特に対応なし</t>
        </is>
      </c>
      <c r="G16" s="15" t="inlineStr">
        <is>
          <t>特に対応していない</t>
        </is>
      </c>
      <c r="H16" s="16" t="inlineStr"/>
      <c r="I16" s="17">
        <f>IF(H16="","",IF(H16="A",3,IF(H16="B",2,IF(H16="C",1,IF(H16="D",0,"")))))</f>
        <v/>
      </c>
      <c r="J16" s="18" t="n">
        <v>3</v>
      </c>
      <c r="K16" s="19">
        <f>IF(I16="","",I16/J16)</f>
        <v/>
      </c>
      <c r="L16" s="23">
        <f>IF(H16="","未回答",IF(H16="A","✅ 最高評価。この水準を維持してください",IF(H16="B","◎ 良好。更なる取組強化を推奨します",IF(H16="C","⚠️ 要改善。具体的施策の検討が必要です","❌ 未着手。優先的に取り組んでください"))))</f>
        <v/>
      </c>
    </row>
    <row r="17" ht="38" customHeight="1">
      <c r="A17" s="9" t="n">
        <v>6</v>
      </c>
      <c r="B17" s="10" t="inlineStr">
        <is>
          <t>Q6</t>
        </is>
      </c>
      <c r="C17" s="11" t="inlineStr">
        <is>
          <t>ストレスチェックを実施していますか？
（50名以上は法令義務）</t>
        </is>
      </c>
      <c r="D17" s="12" t="inlineStr">
        <is>
          <t>実施し結果を活用した対応もしている</t>
        </is>
      </c>
      <c r="E17" s="13" t="inlineStr">
        <is>
          <t>法令に従い実施している</t>
        </is>
      </c>
      <c r="F17" s="14" t="inlineStr">
        <is>
          <t>任意だが実施している（50名未満）</t>
        </is>
      </c>
      <c r="G17" s="15" t="inlineStr">
        <is>
          <t>未実施 / 対象外で未検討</t>
        </is>
      </c>
      <c r="H17" s="16" t="inlineStr"/>
      <c r="I17" s="17">
        <f>IF(H17="","",IF(H17="A",3,IF(H17="B",2,IF(H17="C",1,IF(H17="D",0,"")))))</f>
        <v/>
      </c>
      <c r="J17" s="18" t="n">
        <v>3</v>
      </c>
      <c r="K17" s="19">
        <f>IF(I17="","",I17/J17)</f>
        <v/>
      </c>
      <c r="L17" s="20">
        <f>IF(H17="","未回答",IF(H17="A","✅ 最高評価。この水準を維持してください",IF(H17="B","◎ 良好。更なる取組強化を推奨します",IF(H17="C","⚠️ 要改善。具体的施策の検討が必要です","❌ 未着手。優先的に取り組んでください"))))</f>
        <v/>
      </c>
    </row>
    <row r="18" ht="22" customHeight="1">
      <c r="A18" s="29" t="inlineStr">
        <is>
          <t xml:space="preserve">  ② 健康診断・データ活用　小計</t>
        </is>
      </c>
      <c r="H18" s="30" t="inlineStr">
        <is>
          <t>小計</t>
        </is>
      </c>
      <c r="I18" s="31">
        <f>IFERROR(SUM(I15,I16,I17),"")</f>
        <v/>
      </c>
      <c r="J18" s="31">
        <f>SUM(J15,J16,J17)</f>
        <v/>
      </c>
      <c r="K18" s="32">
        <f>IFERROR(I18/J18,"")</f>
        <v/>
      </c>
      <c r="L18" s="33" t="inlineStr"/>
    </row>
    <row r="20" ht="22" customHeight="1">
      <c r="A20" s="34" t="inlineStr">
        <is>
          <t xml:space="preserve">  ③ 食・運動・生活習慣改善</t>
        </is>
      </c>
    </row>
    <row r="21" ht="38" customHeight="1">
      <c r="A21" s="9" t="n">
        <v>7</v>
      </c>
      <c r="B21" s="10" t="inlineStr">
        <is>
          <t>Q7</t>
        </is>
      </c>
      <c r="C21" s="11" t="inlineStr">
        <is>
          <t>食生活の改善に向けた施策を実施していますか？
★食と健康サポート研究所の重点支援領域</t>
        </is>
      </c>
      <c r="D21" s="12" t="inlineStr">
        <is>
          <t>社食改善・栄養指導・健康食品提供など複数実施</t>
        </is>
      </c>
      <c r="E21" s="13" t="inlineStr">
        <is>
          <t>食育セミナーや情報提供などを実施</t>
        </is>
      </c>
      <c r="F21" s="14" t="inlineStr">
        <is>
          <t>検討中または一部実施</t>
        </is>
      </c>
      <c r="G21" s="15" t="inlineStr">
        <is>
          <t>特に取り組んでいない</t>
        </is>
      </c>
      <c r="H21" s="16" t="inlineStr"/>
      <c r="I21" s="17">
        <f>IF(H21="","",IF(H21="A",3,IF(H21="B",2,IF(H21="C",1,IF(H21="D",0,"")))))</f>
        <v/>
      </c>
      <c r="J21" s="18" t="n">
        <v>3</v>
      </c>
      <c r="K21" s="19">
        <f>IF(I21="","",I21/J21)</f>
        <v/>
      </c>
      <c r="L21" s="20">
        <f>IF(H21="","未回答",IF(H21="A","✅ 食施策が充実。認定評価に有利です",IF(H21="B","◎ 食育施策あり。更なる拡充を推奨",IF(H21="C","⚠️ 食施策を強化。研究所にご相談ください","❌ 食施策未着手。研究所が即支援可能です"))))</f>
        <v/>
      </c>
    </row>
    <row r="22" ht="38" customHeight="1">
      <c r="A22" s="9" t="n">
        <v>8</v>
      </c>
      <c r="B22" s="21" t="inlineStr">
        <is>
          <t>Q8</t>
        </is>
      </c>
      <c r="C22" s="22" t="inlineStr">
        <is>
          <t>運動促進に向けた施策はありますか？</t>
        </is>
      </c>
      <c r="D22" s="12" t="inlineStr">
        <is>
          <t>運動プログラム・補助制度・社内イベントを実施</t>
        </is>
      </c>
      <c r="E22" s="13" t="inlineStr">
        <is>
          <t>情報提供・啓発活動を実施</t>
        </is>
      </c>
      <c r="F22" s="14" t="inlineStr">
        <is>
          <t>検討中または一部実施</t>
        </is>
      </c>
      <c r="G22" s="15" t="inlineStr">
        <is>
          <t>特に取り組んでいない</t>
        </is>
      </c>
      <c r="H22" s="16" t="inlineStr"/>
      <c r="I22" s="17">
        <f>IF(H22="","",IF(H22="A",3,IF(H22="B",2,IF(H22="C",1,IF(H22="D",0,"")))))</f>
        <v/>
      </c>
      <c r="J22" s="18" t="n">
        <v>3</v>
      </c>
      <c r="K22" s="19">
        <f>IF(I22="","",I22/J22)</f>
        <v/>
      </c>
      <c r="L22" s="23">
        <f>IF(H22="","未回答",IF(H22="A","✅ 最高評価。この水準を維持してください",IF(H22="B","◎ 良好。更なる取組強化を推奨します",IF(H22="C","⚠️ 要改善。具体的施策の検討が必要です","❌ 未着手。優先的に取り組んでください"))))</f>
        <v/>
      </c>
    </row>
    <row r="23" ht="38" customHeight="1">
      <c r="A23" s="9" t="n">
        <v>9</v>
      </c>
      <c r="B23" s="10" t="inlineStr">
        <is>
          <t>Q9</t>
        </is>
      </c>
      <c r="C23" s="11" t="inlineStr">
        <is>
          <t>喫煙対策・禁煙支援を実施していますか？</t>
        </is>
      </c>
      <c r="D23" s="12" t="inlineStr">
        <is>
          <t>就業時間中の禁煙＋禁煙外来費用補助あり</t>
        </is>
      </c>
      <c r="E23" s="13" t="inlineStr">
        <is>
          <t>就業時間中の禁煙を徹底している</t>
        </is>
      </c>
      <c r="F23" s="14" t="inlineStr">
        <is>
          <t>分煙のみ実施</t>
        </is>
      </c>
      <c r="G23" s="15" t="inlineStr">
        <is>
          <t>特に対策なし</t>
        </is>
      </c>
      <c r="H23" s="16" t="inlineStr"/>
      <c r="I23" s="17">
        <f>IF(H23="","",IF(H23="A",3,IF(H23="B",2,IF(H23="C",1,IF(H23="D",0,"")))))</f>
        <v/>
      </c>
      <c r="J23" s="18" t="n">
        <v>3</v>
      </c>
      <c r="K23" s="19">
        <f>IF(I23="","",I23/J23)</f>
        <v/>
      </c>
      <c r="L23" s="20">
        <f>IF(H23="","未回答",IF(H23="A","✅ 最高評価。この水準を維持してください",IF(H23="B","◎ 良好。更なる取組強化を推奨します",IF(H23="C","⚠️ 要改善。具体的施策の検討が必要です","❌ 未着手。優先的に取り組んでください"))))</f>
        <v/>
      </c>
    </row>
    <row r="24" ht="22" customHeight="1">
      <c r="A24" s="35" t="inlineStr">
        <is>
          <t xml:space="preserve">  ③ 食・運動・生活習慣改善　小計</t>
        </is>
      </c>
      <c r="H24" s="36" t="inlineStr">
        <is>
          <t>小計</t>
        </is>
      </c>
      <c r="I24" s="37">
        <f>IFERROR(SUM(I21,I22,I23),"")</f>
        <v/>
      </c>
      <c r="J24" s="37">
        <f>SUM(J21,J22,J23)</f>
        <v/>
      </c>
      <c r="K24" s="38">
        <f>IFERROR(I24/J24,"")</f>
        <v/>
      </c>
      <c r="L24" s="39" t="inlineStr"/>
    </row>
    <row r="26" ht="22" customHeight="1">
      <c r="A26" s="40" t="inlineStr">
        <is>
          <t xml:space="preserve">  ④ メンタルヘルス・職場環境</t>
        </is>
      </c>
    </row>
    <row r="27" ht="38" customHeight="1">
      <c r="A27" s="9" t="n">
        <v>10</v>
      </c>
      <c r="B27" s="10" t="inlineStr">
        <is>
          <t>Q10</t>
        </is>
      </c>
      <c r="C27" s="11" t="inlineStr">
        <is>
          <t>メンタルヘルス対策（相談窓口・EAP等）はありますか？</t>
        </is>
      </c>
      <c r="D27" s="12" t="inlineStr">
        <is>
          <t>外部EAP（産業医・カウンセラー）を活用している</t>
        </is>
      </c>
      <c r="E27" s="13" t="inlineStr">
        <is>
          <t>社内相談窓口を設置している</t>
        </is>
      </c>
      <c r="F27" s="14" t="inlineStr">
        <is>
          <t>ストレスチェックのみ実施</t>
        </is>
      </c>
      <c r="G27" s="15" t="inlineStr">
        <is>
          <t>特に対策なし</t>
        </is>
      </c>
      <c r="H27" s="16" t="inlineStr"/>
      <c r="I27" s="17">
        <f>IF(H27="","",IF(H27="A",3,IF(H27="B",2,IF(H27="C",1,IF(H27="D",0,"")))))</f>
        <v/>
      </c>
      <c r="J27" s="18" t="n">
        <v>3</v>
      </c>
      <c r="K27" s="19">
        <f>IF(I27="","",I27/J27)</f>
        <v/>
      </c>
      <c r="L27" s="20">
        <f>IF(H27="","未回答",IF(H27="A","✅ 最高評価。この水準を維持してください",IF(H27="B","◎ 良好。更なる取組強化を推奨します",IF(H27="C","⚠️ 要改善。具体的施策の検討が必要です","❌ 未着手。優先的に取り組んでください"))))</f>
        <v/>
      </c>
    </row>
    <row r="28" ht="38" customHeight="1">
      <c r="A28" s="9" t="n">
        <v>11</v>
      </c>
      <c r="B28" s="21" t="inlineStr">
        <is>
          <t>Q11</t>
        </is>
      </c>
      <c r="C28" s="22" t="inlineStr">
        <is>
          <t>長時間労働の是正・残業削減に取り組んでいますか？</t>
        </is>
      </c>
      <c r="D28" s="12" t="inlineStr">
        <is>
          <t>目標値を設定し定期的に進捗確認している</t>
        </is>
      </c>
      <c r="E28" s="13" t="inlineStr">
        <is>
          <t>ノー残業デー等を実施している</t>
        </is>
      </c>
      <c r="F28" s="14" t="inlineStr">
        <is>
          <t>法令遵守を徹底している</t>
        </is>
      </c>
      <c r="G28" s="15" t="inlineStr">
        <is>
          <t>特に取り組んでいない</t>
        </is>
      </c>
      <c r="H28" s="16" t="inlineStr"/>
      <c r="I28" s="17">
        <f>IF(H28="","",IF(H28="A",3,IF(H28="B",2,IF(H28="C",1,IF(H28="D",0,"")))))</f>
        <v/>
      </c>
      <c r="J28" s="18" t="n">
        <v>3</v>
      </c>
      <c r="K28" s="19">
        <f>IF(I28="","",I28/J28)</f>
        <v/>
      </c>
      <c r="L28" s="23">
        <f>IF(H28="","未回答",IF(H28="A","✅ 最高評価。この水準を維持してください",IF(H28="B","◎ 良好。更なる取組強化を推奨します",IF(H28="C","⚠️ 要改善。具体的施策の検討が必要です","❌ 未着手。優先的に取り組んでください"))))</f>
        <v/>
      </c>
    </row>
    <row r="29" ht="38" customHeight="1">
      <c r="A29" s="9" t="n">
        <v>12</v>
      </c>
      <c r="B29" s="10" t="inlineStr">
        <is>
          <t>Q12</t>
        </is>
      </c>
      <c r="C29" s="11" t="inlineStr">
        <is>
          <t>女性活躍・両立支援（育休・産休・介護休暇）に取り組んでいますか？</t>
        </is>
      </c>
      <c r="D29" s="12" t="inlineStr">
        <is>
          <t>法定以上の制度あり、かつ取得率も高い</t>
        </is>
      </c>
      <c r="E29" s="13" t="inlineStr">
        <is>
          <t>法定制度を整備・周知している</t>
        </is>
      </c>
      <c r="F29" s="14" t="inlineStr">
        <is>
          <t>制度はあるが取得しにくい雰囲気がある</t>
        </is>
      </c>
      <c r="G29" s="15" t="inlineStr">
        <is>
          <t>特に取り組んでいない</t>
        </is>
      </c>
      <c r="H29" s="16" t="inlineStr"/>
      <c r="I29" s="17">
        <f>IF(H29="","",IF(H29="A",3,IF(H29="B",2,IF(H29="C",1,IF(H29="D",0,"")))))</f>
        <v/>
      </c>
      <c r="J29" s="18" t="n">
        <v>3</v>
      </c>
      <c r="K29" s="19">
        <f>IF(I29="","",I29/J29)</f>
        <v/>
      </c>
      <c r="L29" s="20">
        <f>IF(H29="","未回答",IF(H29="A","✅ 最高評価。この水準を維持してください",IF(H29="B","◎ 良好。更なる取組強化を推奨します",IF(H29="C","⚠️ 要改善。具体的施策の検討が必要です","❌ 未着手。優先的に取り組んでください"))))</f>
        <v/>
      </c>
    </row>
    <row r="30" ht="22" customHeight="1">
      <c r="A30" s="41" t="inlineStr">
        <is>
          <t xml:space="preserve">  ④ メンタルヘルス・職場環境　小計</t>
        </is>
      </c>
      <c r="H30" s="42" t="inlineStr">
        <is>
          <t>小計</t>
        </is>
      </c>
      <c r="I30" s="43">
        <f>IFERROR(SUM(I27,I28,I29),"")</f>
        <v/>
      </c>
      <c r="J30" s="43">
        <f>SUM(J27,J28,J29)</f>
        <v/>
      </c>
      <c r="K30" s="44">
        <f>IFERROR(I30/J30,"")</f>
        <v/>
      </c>
      <c r="L30" s="45" t="inlineStr"/>
    </row>
    <row r="32" ht="22" customHeight="1">
      <c r="A32" s="46" t="inlineStr">
        <is>
          <t xml:space="preserve">  ⑤ 情報発信・外部連携</t>
        </is>
      </c>
    </row>
    <row r="33" ht="38" customHeight="1">
      <c r="A33" s="9" t="n">
        <v>13</v>
      </c>
      <c r="B33" s="10" t="inlineStr">
        <is>
          <t>Q13</t>
        </is>
      </c>
      <c r="C33" s="11" t="inlineStr">
        <is>
          <t>健康経営に関する情報を社内外に発信していますか？</t>
        </is>
      </c>
      <c r="D33" s="12" t="inlineStr">
        <is>
          <t>HPや採用ページで積極的にアピールしている</t>
        </is>
      </c>
      <c r="E33" s="13" t="inlineStr">
        <is>
          <t>社内報やイントラネットで周知している</t>
        </is>
      </c>
      <c r="F33" s="14" t="inlineStr">
        <is>
          <t>口頭での周知のみ</t>
        </is>
      </c>
      <c r="G33" s="15" t="inlineStr">
        <is>
          <t>特に発信していない</t>
        </is>
      </c>
      <c r="H33" s="16" t="inlineStr"/>
      <c r="I33" s="17">
        <f>IF(H33="","",IF(H33="A",3,IF(H33="B",2,IF(H33="C",1,IF(H33="D",0,"")))))</f>
        <v/>
      </c>
      <c r="J33" s="18" t="n">
        <v>3</v>
      </c>
      <c r="K33" s="19">
        <f>IF(I33="","",I33/J33)</f>
        <v/>
      </c>
      <c r="L33" s="20">
        <f>IF(H33="","未回答",IF(H33="A","✅ 最高評価。この水準を維持してください",IF(H33="B","◎ 良好。更なる取組強化を推奨します",IF(H33="C","⚠️ 要改善。具体的施策の検討が必要です","❌ 未着手。優先的に取り組んでください"))))</f>
        <v/>
      </c>
    </row>
    <row r="34" ht="38" customHeight="1">
      <c r="A34" s="9" t="n">
        <v>14</v>
      </c>
      <c r="B34" s="21" t="inlineStr">
        <is>
          <t>Q14</t>
        </is>
      </c>
      <c r="C34" s="22" t="inlineStr">
        <is>
          <t>健保組合・自治体・外部専門家との連携はありますか？
★食と健康サポート研究所が連携パートナーとして支援</t>
        </is>
      </c>
      <c r="D34" s="12" t="inlineStr">
        <is>
          <t>複数の外部機関と連携し施策を実施</t>
        </is>
      </c>
      <c r="E34" s="13" t="inlineStr">
        <is>
          <t>健保や自治体との連携がある</t>
        </is>
      </c>
      <c r="F34" s="14" t="inlineStr">
        <is>
          <t>検討中</t>
        </is>
      </c>
      <c r="G34" s="15" t="inlineStr">
        <is>
          <t>特にない</t>
        </is>
      </c>
      <c r="H34" s="16" t="inlineStr"/>
      <c r="I34" s="17">
        <f>IF(H34="","",IF(H34="A",3,IF(H34="B",2,IF(H34="C",1,IF(H34="D",0,"")))))</f>
        <v/>
      </c>
      <c r="J34" s="18" t="n">
        <v>3</v>
      </c>
      <c r="K34" s="19">
        <f>IF(I34="","",I34/J34)</f>
        <v/>
      </c>
      <c r="L34" s="23">
        <f>IF(H34="","未回答",IF(H34="A","✅ 外部連携が充実。認定評価に有利",IF(H34="B","◎ 連携あり。専門家連携でさらに強化を",IF(H34="C","⚠️ 連携検討中。研究所がパートナーになります","❌ 連携未着手。認定後の継続にも重要です"))))</f>
        <v/>
      </c>
    </row>
    <row r="35" ht="22" customHeight="1">
      <c r="A35" s="47" t="inlineStr">
        <is>
          <t xml:space="preserve">  ⑤ 情報発信・外部連携　小計</t>
        </is>
      </c>
      <c r="H35" s="48" t="inlineStr">
        <is>
          <t>小計</t>
        </is>
      </c>
      <c r="I35" s="49">
        <f>IFERROR(SUM(I33,I34),"")</f>
        <v/>
      </c>
      <c r="J35" s="49">
        <f>SUM(J33,J34)</f>
        <v/>
      </c>
      <c r="K35" s="50">
        <f>IFERROR(I35/J35,"")</f>
        <v/>
      </c>
      <c r="L35" s="51" t="inlineStr"/>
    </row>
    <row r="37" ht="32" customHeight="1">
      <c r="A37" s="52" t="inlineStr">
        <is>
          <t xml:space="preserve">  【 合計スコア 】</t>
        </is>
      </c>
      <c r="H37" s="53" t="inlineStr">
        <is>
          <t>合計</t>
        </is>
      </c>
      <c r="I37" s="54">
        <f>IFERROR(SUM(I9,I10,I11,I15,I16,I17,I21,I22,I23,I27,I28,I29,I33,I34),"")</f>
        <v/>
      </c>
      <c r="J37" s="55">
        <f>SUM(J9,J10,J11,J15,J16,J17,J21,J22,J23,J27,J28,J29,J33,J34)</f>
        <v/>
      </c>
      <c r="K37" s="56">
        <f>IFERROR(I37/J37,"")</f>
        <v/>
      </c>
      <c r="L37" s="57">
        <f>IFERROR(IF(I37/J37&gt;=0.8,"★ 認定取得　可能性【高】",IF(I37/J37&gt;=0.6,"◎ 認定取得　可能性【中〜高】",IF(I37/J37&gt;=0.4,"△ 認定取得　要強化","◇ 基盤整備から始めましょう"))),"")</f>
        <v/>
      </c>
    </row>
    <row r="38" ht="30" customHeight="1">
      <c r="A38" s="58" t="inlineStr">
        <is>
          <t xml:space="preserve">  【 100点換算スコア 】（認定ライン目安：60点以上）</t>
        </is>
      </c>
      <c r="H38" s="59" t="inlineStr">
        <is>
          <t>換算点</t>
        </is>
      </c>
      <c r="I38" s="60">
        <f>IFERROR(ROUND(I37/J37*100,1),"")</f>
        <v/>
      </c>
      <c r="J38" s="61" t="inlineStr">
        <is>
          <t>/ 100点</t>
        </is>
      </c>
      <c r="K38" s="62" t="inlineStr"/>
      <c r="L38" s="63" t="inlineStr">
        <is>
          <t>※ 正式な認定可否は申請書類により判定されます。</t>
        </is>
      </c>
    </row>
    <row r="40" ht="18" customHeight="1">
      <c r="A40" s="64" t="inlineStr">
        <is>
          <t>【回答方法】H列のプルダウンから A / B / C / D を選択してください。選択すると自動採点・評価コメントが表示されます。</t>
        </is>
      </c>
    </row>
  </sheetData>
  <mergeCells count="20">
    <mergeCell ref="A35:G35"/>
    <mergeCell ref="A38:G38"/>
    <mergeCell ref="A3:L3"/>
    <mergeCell ref="A26:L26"/>
    <mergeCell ref="A2:L2"/>
    <mergeCell ref="A32:L32"/>
    <mergeCell ref="A8:L8"/>
    <mergeCell ref="A14:L14"/>
    <mergeCell ref="A24:G24"/>
    <mergeCell ref="A30:G30"/>
    <mergeCell ref="A4:L4"/>
    <mergeCell ref="A20:L20"/>
    <mergeCell ref="L37"/>
    <mergeCell ref="I5:J5"/>
    <mergeCell ref="A40:L40"/>
    <mergeCell ref="A37:G37"/>
    <mergeCell ref="A18:G18"/>
    <mergeCell ref="A1:L1"/>
    <mergeCell ref="A12:G12"/>
    <mergeCell ref="A6:L6"/>
  </mergeCells>
  <conditionalFormatting sqref="K8:K37">
    <cfRule type="colorScale" priority="1">
      <colorScale>
        <cfvo type="num" val="0"/>
        <cfvo type="num" val="0.5"/>
        <cfvo type="num" val="1"/>
        <color rgb="00C0392B"/>
        <color rgb="00F0C040"/>
        <color rgb="0027AE60"/>
      </colorScale>
    </cfRule>
  </conditionalFormatting>
  <dataValidations count="14">
    <dataValidation sqref="H9" showDropDown="0" showInputMessage="0" showErrorMessage="0" allowBlank="1" type="list">
      <formula1>"A,B,C,D"</formula1>
    </dataValidation>
    <dataValidation sqref="H10" showDropDown="0" showInputMessage="0" showErrorMessage="0" allowBlank="1" type="list">
      <formula1>"A,B,C,D"</formula1>
    </dataValidation>
    <dataValidation sqref="H11" showDropDown="0" showInputMessage="0" showErrorMessage="0" allowBlank="1" type="list">
      <formula1>"A,B,C,D"</formula1>
    </dataValidation>
    <dataValidation sqref="H15" showDropDown="0" showInputMessage="0" showErrorMessage="0" allowBlank="1" type="list">
      <formula1>"A,B,C,D"</formula1>
    </dataValidation>
    <dataValidation sqref="H16" showDropDown="0" showInputMessage="0" showErrorMessage="0" allowBlank="1" type="list">
      <formula1>"A,B,C,D"</formula1>
    </dataValidation>
    <dataValidation sqref="H17" showDropDown="0" showInputMessage="0" showErrorMessage="0" allowBlank="1" type="list">
      <formula1>"A,B,C,D"</formula1>
    </dataValidation>
    <dataValidation sqref="H21" showDropDown="0" showInputMessage="0" showErrorMessage="0" allowBlank="1" type="list">
      <formula1>"A,B,C,D"</formula1>
    </dataValidation>
    <dataValidation sqref="H22" showDropDown="0" showInputMessage="0" showErrorMessage="0" allowBlank="1" type="list">
      <formula1>"A,B,C,D"</formula1>
    </dataValidation>
    <dataValidation sqref="H23" showDropDown="0" showInputMessage="0" showErrorMessage="0" allowBlank="1" type="list">
      <formula1>"A,B,C,D"</formula1>
    </dataValidation>
    <dataValidation sqref="H27" showDropDown="0" showInputMessage="0" showErrorMessage="0" allowBlank="1" type="list">
      <formula1>"A,B,C,D"</formula1>
    </dataValidation>
    <dataValidation sqref="H28" showDropDown="0" showInputMessage="0" showErrorMessage="0" allowBlank="1" type="list">
      <formula1>"A,B,C,D"</formula1>
    </dataValidation>
    <dataValidation sqref="H29" showDropDown="0" showInputMessage="0" showErrorMessage="0" allowBlank="1" type="list">
      <formula1>"A,B,C,D"</formula1>
    </dataValidation>
    <dataValidation sqref="H33" showDropDown="0" showInputMessage="0" showErrorMessage="0" allowBlank="1" type="list">
      <formula1>"A,B,C,D"</formula1>
    </dataValidation>
    <dataValidation sqref="H34" showDropDown="0" showInputMessage="0" showErrorMessage="0" allowBlank="1" type="list">
      <formula1>"A,B,C,D"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A84C"/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4" customWidth="1" min="4" max="4"/>
    <col width="20" customWidth="1" min="5" max="5"/>
    <col width="32" customWidth="1" min="6" max="6"/>
  </cols>
  <sheetData>
    <row r="1" ht="36" customHeight="1">
      <c r="A1" s="65" t="inlineStr">
        <is>
          <t>健康経営優良法人　認定診断　採点サマリー</t>
        </is>
      </c>
    </row>
    <row r="2" ht="18" customHeight="1">
      <c r="A2" s="66" t="inlineStr">
        <is>
          <t>食と健康サポート研究所（株式会社アダチファクトリー）</t>
        </is>
      </c>
    </row>
    <row r="4" ht="24" customHeight="1">
      <c r="A4" s="67" t="inlineStr">
        <is>
          <t>総合スコア</t>
        </is>
      </c>
      <c r="D4" s="68">
        <f>'📋 診断入力シート'!I38</f>
        <v/>
      </c>
      <c r="E4" s="69" t="inlineStr">
        <is>
          <t>/ 100点</t>
        </is>
      </c>
    </row>
    <row r="5" ht="24" customHeight="1">
      <c r="E5" s="70">
        <f>'📋 診断入力シート'!L37</f>
        <v/>
      </c>
    </row>
    <row r="6" ht="24" customHeight="1"/>
    <row r="8" ht="22" customHeight="1">
      <c r="A8" s="7" t="inlineStr">
        <is>
          <t>評価カテゴリ</t>
        </is>
      </c>
      <c r="B8" s="7" t="inlineStr">
        <is>
          <t>得点</t>
        </is>
      </c>
      <c r="C8" s="7" t="inlineStr">
        <is>
          <t>満点</t>
        </is>
      </c>
      <c r="D8" s="7" t="inlineStr">
        <is>
          <t>達成率</t>
        </is>
      </c>
      <c r="E8" s="7" t="inlineStr">
        <is>
          <t>レベル</t>
        </is>
      </c>
      <c r="F8" s="7" t="inlineStr">
        <is>
          <t>優先アドバイス</t>
        </is>
      </c>
    </row>
    <row r="9" ht="22" customHeight="1">
      <c r="A9" s="24" t="inlineStr">
        <is>
          <t>① 経営・推進体制</t>
        </is>
      </c>
      <c r="B9" s="71">
        <f>'📋 診断入力シート'!I12</f>
        <v/>
      </c>
      <c r="C9" s="18">
        <f>'📋 診断入力シート'!J12</f>
        <v/>
      </c>
      <c r="D9" s="72">
        <f>'📋 診断入力シート'!K12</f>
        <v/>
      </c>
      <c r="E9" s="73">
        <f>IF(D9="","",IF(D9&gt;=0.8,"✅ 優秀",IF(D9&gt;=0.6,"◎ 良好",IF(D9&gt;=0.4,"⚠️ 要改善","❌ 緊急対応"))))</f>
        <v/>
      </c>
      <c r="F9" s="74" t="inlineStr">
        <is>
          <t>トップの健康宣言・担当者設置・年間計画を整備</t>
        </is>
      </c>
    </row>
    <row r="10" ht="22" customHeight="1">
      <c r="A10" s="29" t="inlineStr">
        <is>
          <t>② 健康診断・データ活用</t>
        </is>
      </c>
      <c r="B10" s="71">
        <f>'📋 診断入力シート'!I18</f>
        <v/>
      </c>
      <c r="C10" s="18">
        <f>'📋 診断入力シート'!J18</f>
        <v/>
      </c>
      <c r="D10" s="72">
        <f>'📋 診断入力シート'!K18</f>
        <v/>
      </c>
      <c r="E10" s="73">
        <f>IF(D10="","",IF(D10&gt;=0.8,"✅ 優秀",IF(D10&gt;=0.6,"◎ 良好",IF(D10&gt;=0.4,"⚠️ 要改善","❌ 緊急対応"))))</f>
        <v/>
      </c>
      <c r="F10" s="74" t="inlineStr">
        <is>
          <t>健診受診率100%達成・保健指導の仕組み構築</t>
        </is>
      </c>
    </row>
    <row r="11" ht="22" customHeight="1">
      <c r="A11" s="35" t="inlineStr">
        <is>
          <t>③ 食・運動・生活習慣改善</t>
        </is>
      </c>
      <c r="B11" s="71">
        <f>'📋 診断入力シート'!I24</f>
        <v/>
      </c>
      <c r="C11" s="18">
        <f>'📋 診断入力シート'!J24</f>
        <v/>
      </c>
      <c r="D11" s="72">
        <f>'📋 診断入力シート'!K24</f>
        <v/>
      </c>
      <c r="E11" s="73">
        <f>IF(D11="","",IF(D11&gt;=0.8,"✅ 優秀",IF(D11&gt;=0.6,"◎ 良好",IF(D11&gt;=0.4,"⚠️ 要改善","❌ 緊急対応"))))</f>
        <v/>
      </c>
      <c r="F11" s="74" t="inlineStr">
        <is>
          <t>食施策強化（研究所に即依頼可）・運動促進プログラム</t>
        </is>
      </c>
    </row>
    <row r="12" ht="22" customHeight="1">
      <c r="A12" s="41" t="inlineStr">
        <is>
          <t>④ メンタルヘルス・職場環境</t>
        </is>
      </c>
      <c r="B12" s="71">
        <f>'📋 診断入力シート'!I30</f>
        <v/>
      </c>
      <c r="C12" s="18">
        <f>'📋 診断入力シート'!J30</f>
        <v/>
      </c>
      <c r="D12" s="72">
        <f>'📋 診断入力シート'!K30</f>
        <v/>
      </c>
      <c r="E12" s="73">
        <f>IF(D12="","",IF(D12&gt;=0.8,"✅ 優秀",IF(D12&gt;=0.6,"◎ 良好",IF(D12&gt;=0.4,"⚠️ 要改善","❌ 緊急対応"))))</f>
        <v/>
      </c>
      <c r="F12" s="74" t="inlineStr">
        <is>
          <t>EAP・相談窓口設置・残業削減の数値目標設定</t>
        </is>
      </c>
    </row>
    <row r="13" ht="22" customHeight="1">
      <c r="A13" s="47" t="inlineStr">
        <is>
          <t>⑤ 情報発信・外部連携</t>
        </is>
      </c>
      <c r="B13" s="71">
        <f>'📋 診断入力シート'!I35</f>
        <v/>
      </c>
      <c r="C13" s="18">
        <f>'📋 診断入力シート'!J35</f>
        <v/>
      </c>
      <c r="D13" s="72">
        <f>'📋 診断入力シート'!K35</f>
        <v/>
      </c>
      <c r="E13" s="73">
        <f>IF(D13="","",IF(D13&gt;=0.8,"✅ 優秀",IF(D13&gt;=0.6,"◎ 良好",IF(D13&gt;=0.4,"⚠️ 要改善","❌ 緊急対応"))))</f>
        <v/>
      </c>
      <c r="F13" s="74" t="inlineStr">
        <is>
          <t>HP・採用ページでの発信・外部専門家との連携強化</t>
        </is>
      </c>
    </row>
    <row r="15" ht="22" customHeight="1">
      <c r="A15" s="75" t="inlineStr">
        <is>
          <t>【 食と健康サポート研究所からのご提案 】</t>
        </is>
      </c>
    </row>
    <row r="16" ht="20" customHeight="1">
      <c r="A16" s="76" t="inlineStr">
        <is>
          <t>🌿 食の施策強化</t>
        </is>
      </c>
      <c r="B16" s="77" t="inlineStr">
        <is>
          <t>機能性野菜・健康食品の社員向け提供、食育ワークショップを即実施可能</t>
        </is>
      </c>
    </row>
    <row r="17" ht="20" customHeight="1">
      <c r="A17" s="76" t="inlineStr">
        <is>
          <t>📋 認定申請サポート</t>
        </is>
      </c>
      <c r="B17" s="77" t="inlineStr">
        <is>
          <t>健康経営アドバイザー＋エキスパートアドバイザー連携で申請書類を完全支援</t>
        </is>
      </c>
    </row>
    <row r="18" ht="20" customHeight="1">
      <c r="A18" s="76" t="inlineStr">
        <is>
          <t>🔄 継続更新支援</t>
        </is>
      </c>
      <c r="B18" s="77" t="inlineStr">
        <is>
          <t>毎年の認定更新に向けたスコアアップ施策を年間計画で伴走支援</t>
        </is>
      </c>
    </row>
    <row r="19" ht="20" customHeight="1">
      <c r="A19" s="76" t="inlineStr">
        <is>
          <t>🤝 外部連携パートナー</t>
        </is>
      </c>
      <c r="B19" s="77" t="inlineStr">
        <is>
          <t>健保・自治体・産業医との橋渡し役として機能。連携実績を認定に活用</t>
        </is>
      </c>
    </row>
    <row r="21" ht="22" customHeight="1">
      <c r="A21" s="78" t="inlineStr">
        <is>
          <t>📩 無料相談：https://www.shoku-ken.jp/contact　｜　TEL: 03-6808-1345　（10:00〜17:00 土日祝除く）</t>
        </is>
      </c>
    </row>
  </sheetData>
  <mergeCells count="12">
    <mergeCell ref="D4:D6"/>
    <mergeCell ref="A2:F2"/>
    <mergeCell ref="E4:F4"/>
    <mergeCell ref="B16:F16"/>
    <mergeCell ref="A1:F1"/>
    <mergeCell ref="B18:F18"/>
    <mergeCell ref="B19:F19"/>
    <mergeCell ref="A4:C6"/>
    <mergeCell ref="E5:F6"/>
    <mergeCell ref="A21:F21"/>
    <mergeCell ref="B17:F17"/>
    <mergeCell ref="A15:F15"/>
  </mergeCells>
  <conditionalFormatting sqref="D9:D13">
    <cfRule type="colorScale" priority="1">
      <colorScale>
        <cfvo type="num" val="0"/>
        <cfvo type="num" val="0.5"/>
        <cfvo type="num" val="1"/>
        <color rgb="00C0392B"/>
        <color rgb="00F0C040"/>
        <color rgb="0027AE60"/>
      </colorScale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D7A4F"/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48" customWidth="1" min="3" max="3"/>
    <col width="18" customWidth="1" min="4" max="4"/>
  </cols>
  <sheetData>
    <row r="1" ht="32" customHeight="1">
      <c r="A1" s="79" t="inlineStr">
        <is>
          <t>採点基準・診断ツール使い方ガイド</t>
        </is>
      </c>
    </row>
    <row r="3">
      <c r="A3" s="80" t="inlineStr">
        <is>
          <t>【 使い方 】</t>
        </is>
      </c>
    </row>
    <row r="4" ht="22" customHeight="1">
      <c r="A4" s="9" t="inlineStr">
        <is>
          <t>STEP 1</t>
        </is>
      </c>
      <c r="B4" s="21" t="inlineStr">
        <is>
          <t>企業情報入力</t>
        </is>
      </c>
      <c r="C4" s="81" t="inlineStr">
        <is>
          <t>「📋 診断入力シート」の5行目に会社名・業種・従業員数・診断日を入力してください</t>
        </is>
      </c>
    </row>
    <row r="5" ht="22" customHeight="1">
      <c r="A5" s="9" t="inlineStr">
        <is>
          <t>STEP 2</t>
        </is>
      </c>
      <c r="B5" s="21" t="inlineStr">
        <is>
          <t>回答選択</t>
        </is>
      </c>
      <c r="C5" s="81" t="inlineStr">
        <is>
          <t>各質問のH列（黄色セル）のプルダウンから A / B / C / D を選択してください</t>
        </is>
      </c>
    </row>
    <row r="6" ht="22" customHeight="1">
      <c r="A6" s="9" t="inlineStr">
        <is>
          <t>STEP 3</t>
        </is>
      </c>
      <c r="B6" s="21" t="inlineStr">
        <is>
          <t>自動採点</t>
        </is>
      </c>
      <c r="C6" s="81" t="inlineStr">
        <is>
          <t>得点（I列）・達成率（K列）・評価コメント（L列）が自動で表示されます</t>
        </is>
      </c>
    </row>
    <row r="7" ht="22" customHeight="1">
      <c r="A7" s="9" t="inlineStr">
        <is>
          <t>STEP 4</t>
        </is>
      </c>
      <c r="B7" s="21" t="inlineStr">
        <is>
          <t>サマリー確認</t>
        </is>
      </c>
      <c r="C7" s="81" t="inlineStr">
        <is>
          <t>「📊 採点サマリー」シートで総合スコアとカテゴリ別結果を確認してください</t>
        </is>
      </c>
    </row>
    <row r="8" ht="22" customHeight="1">
      <c r="A8" s="9" t="inlineStr">
        <is>
          <t>STEP 5</t>
        </is>
      </c>
      <c r="B8" s="21" t="inlineStr">
        <is>
          <t>ご相談</t>
        </is>
      </c>
      <c r="C8" s="81" t="inlineStr">
        <is>
          <t>結果をご持参または送付いただき、食と健康サポート研究所にご相談ください</t>
        </is>
      </c>
    </row>
    <row r="10" ht="22" customHeight="1">
      <c r="A10" s="80" t="inlineStr">
        <is>
          <t>【 採点基準 】</t>
        </is>
      </c>
    </row>
    <row r="11">
      <c r="A11" s="5" t="inlineStr">
        <is>
          <t>選択肢</t>
        </is>
      </c>
      <c r="B11" s="5" t="inlineStr">
        <is>
          <t>点数</t>
        </is>
      </c>
      <c r="C11" s="5" t="inlineStr">
        <is>
          <t>意味</t>
        </is>
      </c>
      <c r="D11" s="5" t="inlineStr">
        <is>
          <t>セル色</t>
        </is>
      </c>
    </row>
    <row r="12" ht="20" customHeight="1">
      <c r="A12" s="82" t="inlineStr">
        <is>
          <t>A</t>
        </is>
      </c>
      <c r="B12" s="82" t="inlineStr">
        <is>
          <t>3点</t>
        </is>
      </c>
      <c r="C12" s="83" t="inlineStr">
        <is>
          <t>最も望ましい状態。認定評価に有利</t>
        </is>
      </c>
      <c r="D12" s="82" t="inlineStr">
        <is>
          <t>■</t>
        </is>
      </c>
    </row>
    <row r="13" ht="20" customHeight="1">
      <c r="A13" s="84" t="inlineStr">
        <is>
          <t>B</t>
        </is>
      </c>
      <c r="B13" s="84" t="inlineStr">
        <is>
          <t>2点</t>
        </is>
      </c>
      <c r="C13" s="85" t="inlineStr">
        <is>
          <t>概ね取り組めている。さらなる強化で高評価</t>
        </is>
      </c>
      <c r="D13" s="84" t="inlineStr">
        <is>
          <t>■</t>
        </is>
      </c>
    </row>
    <row r="14" ht="20" customHeight="1">
      <c r="A14" s="86" t="inlineStr">
        <is>
          <t>C</t>
        </is>
      </c>
      <c r="B14" s="86" t="inlineStr">
        <is>
          <t>1点</t>
        </is>
      </c>
      <c r="C14" s="87" t="inlineStr">
        <is>
          <t>部分的な取組あり。具体的施策の拡充が必要</t>
        </is>
      </c>
      <c r="D14" s="86" t="inlineStr">
        <is>
          <t>■</t>
        </is>
      </c>
    </row>
    <row r="15" ht="20" customHeight="1">
      <c r="A15" s="88" t="inlineStr">
        <is>
          <t>D</t>
        </is>
      </c>
      <c r="B15" s="88" t="inlineStr">
        <is>
          <t>0点</t>
        </is>
      </c>
      <c r="C15" s="89" t="inlineStr">
        <is>
          <t>未着手または課題あり。優先的に改善が必要</t>
        </is>
      </c>
      <c r="D15" s="88" t="inlineStr">
        <is>
          <t>■</t>
        </is>
      </c>
    </row>
    <row r="17" ht="22" customHeight="1">
      <c r="A17" s="80" t="inlineStr">
        <is>
          <t>【 認定ライン目安（100点換算）】</t>
        </is>
      </c>
    </row>
    <row r="18" ht="22" customHeight="1">
      <c r="A18" s="90" t="inlineStr">
        <is>
          <t>80点以上</t>
        </is>
      </c>
      <c r="B18" s="90" t="inlineStr">
        <is>
          <t>★ 認定取得　可能性【高】</t>
        </is>
      </c>
      <c r="C18" s="81" t="inlineStr">
        <is>
          <t>申請書類の準備を即開始。早期認定が期待できます</t>
        </is>
      </c>
    </row>
    <row r="19" ht="22" customHeight="1">
      <c r="A19" s="90" t="inlineStr">
        <is>
          <t>60〜79点</t>
        </is>
      </c>
      <c r="B19" s="90" t="inlineStr">
        <is>
          <t>◎ 認定取得　可能性【中〜高】</t>
        </is>
      </c>
      <c r="C19" s="81" t="inlineStr">
        <is>
          <t>あと2〜3施策の強化で認定ライン到達が見込めます</t>
        </is>
      </c>
    </row>
    <row r="20" ht="22" customHeight="1">
      <c r="A20" s="91" t="inlineStr">
        <is>
          <t>40〜59点</t>
        </is>
      </c>
      <c r="B20" s="91" t="inlineStr">
        <is>
          <t>△ 要強化</t>
        </is>
      </c>
      <c r="C20" s="81" t="inlineStr">
        <is>
          <t>6〜12ヶ月の計画的な施策強化が必要です</t>
        </is>
      </c>
    </row>
    <row r="21" ht="22" customHeight="1">
      <c r="A21" s="92" t="inlineStr">
        <is>
          <t>39点以下</t>
        </is>
      </c>
      <c r="B21" s="92" t="inlineStr">
        <is>
          <t>◇ 基盤整備から</t>
        </is>
      </c>
      <c r="C21" s="81" t="inlineStr">
        <is>
          <t>まず体制・計画・健診受診率の整備から着手しましょう</t>
        </is>
      </c>
    </row>
  </sheetData>
  <mergeCells count="13">
    <mergeCell ref="A1:D1"/>
    <mergeCell ref="A17:D17"/>
    <mergeCell ref="C20:D20"/>
    <mergeCell ref="C6:D6"/>
    <mergeCell ref="C7:D7"/>
    <mergeCell ref="C21:D21"/>
    <mergeCell ref="A3:D3"/>
    <mergeCell ref="C5:D5"/>
    <mergeCell ref="C19:D19"/>
    <mergeCell ref="C18:D18"/>
    <mergeCell ref="A10:D10"/>
    <mergeCell ref="C8:D8"/>
    <mergeCell ref="C4:D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2026-05-03T10:05:38Z</dcterms:created>
  <dcterms:modified xmlns:dcterms="http://purl.org/dc/terms/" xmlns:xsi="http://www.w3.org/2001/XMLSchema-instance" xsi:type="dcterms:W3CDTF">2026-05-03T10:05:39Z</dcterms:modified>
</cp:coreProperties>
</file>